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C357A6BE-F167-433B-A413-BDF45A10F532}" xr6:coauthVersionLast="47" xr6:coauthVersionMax="47" xr10:uidLastSave="{00000000-0000-0000-0000-000000000000}"/>
  <bookViews>
    <workbookView xWindow="3855" yWindow="3855" windowWidth="18900" windowHeight="11055" xr2:uid="{AA914CE4-4695-4002-BC89-B433EE324E6F}"/>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G56" i="1"/>
  <c r="I29" i="1" s="1"/>
  <c r="G55" i="1"/>
  <c r="H29" i="1" s="1"/>
  <c r="H54" i="1"/>
  <c r="G54" i="1"/>
  <c r="H53" i="1"/>
  <c r="G53" i="1"/>
  <c r="H22" i="1"/>
  <c r="G22" i="1"/>
  <c r="H21" i="1"/>
  <c r="G21" i="1"/>
  <c r="F14" i="1"/>
  <c r="C20" i="1" s="1"/>
  <c r="I53" i="1" l="1"/>
  <c r="I54" i="1"/>
  <c r="H20" i="1"/>
  <c r="H19" i="1"/>
  <c r="G52" i="1"/>
  <c r="G29" i="1" s="1"/>
  <c r="G51" i="1"/>
  <c r="G57" i="1" l="1"/>
  <c r="J29" i="1" s="1"/>
  <c r="I31" i="1"/>
  <c r="F58" i="1"/>
  <c r="F29" i="1"/>
</calcChain>
</file>

<file path=xl/sharedStrings.xml><?xml version="1.0" encoding="utf-8"?>
<sst xmlns="http://schemas.openxmlformats.org/spreadsheetml/2006/main" count="78" uniqueCount="68">
  <si>
    <t>„Podnikem v obtížích“ se rozumí podnik, v jehož případě nastane alespoň jedna z následujících okolností:
a) V případě společnosti s ručením omezeným (která není malým nebo středním podnikem, jehož existence nepřesahuje tři
roky nebo – pro účely způsobilosti pro rizikové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upsaného základního kapitálu. Tento případ nastává, když je výsledek odečtení kumulovaných ztrát od rezerv (a všech dalších
prvků, jež se obecně považují za kapitál společnosti) negativní a svou výší překračuje polovinu upsaného základního kapitálu.
Pro účely tohoto ustanovení se za „společnost s ručením omezeným“ považují zejména formy podniků uvedené v příloze I
směrnice 2013/34/EU (1) a „základní kapitál“ zahrnuje případně jakékoli emisní ážio.</t>
  </si>
  <si>
    <t>b) V případě společnosti, v níž alespoň někteří společníci plně ručí za závazky společnosti (která není malým nebo středním
podnikem, jehož existence nepřesahuje tři roky nebo – pro účely způsobilosti pro rizikové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jejího kapitálu zaznamenaného v účetnictví této společnosti. Pro účely tohoto
ustanovení se za „společnost, v níž alespoň někteří společníci plně ručí za závazky společnosti“ považují zejména formy
podniků uvedené v příloze II směrnice 2013/34/EU.</t>
  </si>
  <si>
    <t>c) Jestliže vůči podniku bylo zahájeno kolektivní úpadkové řízení nebo tento podnik splňuje kritéria vnitrostátního práva pro
zahájení kolektivního úpadkového řízení na žádost svých věřitelů.
d) Jestliže podnik obdržel podporu na záchranu a zatím nesplatil půjčku nebo neukončil záruku nebo jestliže obdržel podporu
na restrukturalizaci a stále se na něj uplatňuje plán restrukturalizace.</t>
  </si>
  <si>
    <t xml:space="preserve">e) V případě podniku, který není malým nebo středním podnikem, kde v uplynulých dvou letech:
1) účetní poměr dluhu společnosti k vlastnímu kapitálu je vyšší než 7,5 a
2) poměr úrokového krytí hospodářského výsledku společnosti před úroky, zdaněním a odpisy (EBITDA) je nižší než 1,0.
Podrobnosti k problematice podniku v obtížích:
https://www.uohs.cz/cs/verejna-podpora/podniky-v-obtizich.html </t>
  </si>
  <si>
    <t>Čestně prohlašuji, že veškeré vyplněné údaje odpovídají skutečnosti a jsou v souladu s finančními výkazy žadatele.</t>
  </si>
  <si>
    <t>Čestně prohlašuji, že jsou vyplněné údaje za poslední dvě zdaňovací období, tedy za období, za které bylo podáno daňové přiznání na FÚ.</t>
  </si>
  <si>
    <t>Provádění neoprávněných zásahů v dokumentu a zkreslení údajů pro účely hodnocení podniku v obtížích může být posouzeno podle § 212 odst. 1 zákona č. 40/2009 Sb., trestní zákon jako dotační podvod.</t>
  </si>
  <si>
    <t>Název společnosti</t>
  </si>
  <si>
    <t>IČO</t>
  </si>
  <si>
    <t>Datum vzniku a zápisu (podle OR)</t>
  </si>
  <si>
    <t>ve formátu DD.MM.RRRR</t>
  </si>
  <si>
    <t>Rozklikněte:</t>
  </si>
  <si>
    <t>min. rok</t>
  </si>
  <si>
    <t>akt. rok</t>
  </si>
  <si>
    <t>Je žadatel MSP?</t>
  </si>
  <si>
    <t>a)</t>
  </si>
  <si>
    <t>větší než VK</t>
  </si>
  <si>
    <t>Doba existence (ve dnech)</t>
  </si>
  <si>
    <t>b)</t>
  </si>
  <si>
    <t>Právní forma</t>
  </si>
  <si>
    <t>e1)</t>
  </si>
  <si>
    <t>větší než 7,5</t>
  </si>
  <si>
    <t>bod c)</t>
  </si>
  <si>
    <t>Úpadkové řízení</t>
  </si>
  <si>
    <t>e2)</t>
  </si>
  <si>
    <t>menší než 1</t>
  </si>
  <si>
    <t>bod d)</t>
  </si>
  <si>
    <t>Podpora na záchranu</t>
  </si>
  <si>
    <t>Splnění podmínek jednotlivých bodů:</t>
  </si>
  <si>
    <t>Poslední uzavřený rok:</t>
  </si>
  <si>
    <t xml:space="preserve">červená </t>
  </si>
  <si>
    <t>žadatel splňuje podmínku podniku v obtížích</t>
  </si>
  <si>
    <t>vyplňte v tis Kč</t>
  </si>
  <si>
    <t xml:space="preserve">zelená </t>
  </si>
  <si>
    <t>žadatel nesplňuje podmínku podniku v obtížích</t>
  </si>
  <si>
    <t>Rozvaha</t>
  </si>
  <si>
    <t>Vlastní kapitál  (A.)</t>
  </si>
  <si>
    <t>Základní kapitál  (A. I.)</t>
  </si>
  <si>
    <t>c)</t>
  </si>
  <si>
    <t>d)</t>
  </si>
  <si>
    <t>e)</t>
  </si>
  <si>
    <t>Ážio  (A. II. 1)</t>
  </si>
  <si>
    <t>Výsledek hospodaření minulých let  (A. IV.)</t>
  </si>
  <si>
    <t>Cizí zdroje  (B. + C.)</t>
  </si>
  <si>
    <t xml:space="preserve">Dle nařízení Komise (EU) č. 651/2014 </t>
  </si>
  <si>
    <t>o podnik v obtížích.</t>
  </si>
  <si>
    <t>VZZ</t>
  </si>
  <si>
    <t>Úpravy hodnot dl. hm. a nehm. majetku (E.1.)</t>
  </si>
  <si>
    <t>Nákladové úroky a podobné náklady  (J.)</t>
  </si>
  <si>
    <t>Poznámka:</t>
  </si>
  <si>
    <t>Výsledek hospodaření před zdaněním</t>
  </si>
  <si>
    <t>Výsledek hospodaření za účetní období</t>
  </si>
  <si>
    <t xml:space="preserve">Tento formulář je určen pro orientační posouzení statusu tzv. podniku v obtížích konkrétního žadatele. Formulář je určen pouze pro účely posouzení Poskytovatelem dotace (MPO). Žadatel je povinen vyplnit údaje dle skutečnosti a nese plnou odpovědnost za správnost uvedených údajů a správné určení statusu podniku v obtížích.
MPO nenese odpovědnost za případné chyby ve formuláři. Neoprávněné prohlížení, šíření, úpravy nebo zpřístupnění jeho obsahu tohoto formuláře je zakázáno.
Vzhledem k množství právních forem a způsobů účetní evidence nemusí formulář pokrývat všechny případy, které mohou v praxi nastat. Pokud má žadatel pochybnosti o výsledném hodnocení podniku v obtížích na základě formuláře, uvede relevantní skutečnosti do Poznámky.
</t>
  </si>
  <si>
    <t>ano</t>
  </si>
  <si>
    <t>ne</t>
  </si>
  <si>
    <t>a.s.</t>
  </si>
  <si>
    <t>s.r.o.</t>
  </si>
  <si>
    <t>v.o.s.</t>
  </si>
  <si>
    <t>k.s.</t>
  </si>
  <si>
    <t>jiná</t>
  </si>
  <si>
    <t>a) sro a zároveň velká nebo malá starší 3. let</t>
  </si>
  <si>
    <t>b) vos nebo ks a zároveň velká nebo malá starší 3. let</t>
  </si>
  <si>
    <t>c) pro všechny</t>
  </si>
  <si>
    <t>d) pro všechny</t>
  </si>
  <si>
    <t>e1) velká, kde za poslední 2 roky</t>
  </si>
  <si>
    <t>e2) velká, kde za poslední 2 roky</t>
  </si>
  <si>
    <t>Formulář pro posouzení podmínky podniku v obtížích</t>
  </si>
  <si>
    <t>Příloha č.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</si>
</sst>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11"/>
      <name val="Calibri"/>
      <family val="2"/>
      <charset val="238"/>
      <scheme val="minor"/>
    </font>
    <font>
      <sz val="10"/>
      <name val="Calibri"/>
      <family val="2"/>
      <charset val="238"/>
      <scheme val="minor"/>
    </font>
    <font>
      <i/>
      <sz val="11"/>
      <color theme="1"/>
      <name val="Calibri"/>
      <family val="2"/>
      <charset val="238"/>
      <scheme val="minor"/>
    </font>
    <font>
      <u/>
      <sz val="11"/>
      <color theme="1"/>
      <name val="Calibri"/>
      <family val="2"/>
      <charset val="238"/>
      <scheme val="minor"/>
    </font>
    <font>
      <sz val="11"/>
      <color rgb="FF00B050"/>
      <name val="Calibri"/>
      <family val="2"/>
      <charset val="238"/>
      <scheme val="minor"/>
    </font>
    <font>
      <i/>
      <sz val="11"/>
      <name val="Calibri"/>
      <family val="2"/>
      <charset val="238"/>
      <scheme val="minor"/>
    </font>
    <font>
      <b/>
      <u/>
      <sz val="11"/>
      <color theme="1"/>
      <name val="Calibri"/>
      <family val="2"/>
      <charset val="238"/>
      <scheme val="minor"/>
    </font>
    <font>
      <u/>
      <sz val="11"/>
      <name val="Calibri"/>
      <family val="2"/>
      <charset val="238"/>
      <scheme val="minor"/>
    </font>
    <font>
      <sz val="10"/>
      <color rgb="FFFF0000"/>
      <name val="Calibri"/>
      <family val="2"/>
      <charset val="238"/>
      <scheme val="minor"/>
    </font>
    <font>
      <b/>
      <sz val="13"/>
      <color theme="1"/>
      <name val="Calibri"/>
      <family val="2"/>
      <charset val="238"/>
      <scheme val="minor"/>
    </font>
    <font>
      <b/>
      <sz val="14"/>
      <color theme="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4" fillId="0" borderId="0" xfId="0" applyFont="1"/>
    <xf numFmtId="0" fontId="1" fillId="0" borderId="0" xfId="0" applyFont="1"/>
    <xf numFmtId="0" fontId="0" fillId="2" borderId="1" xfId="0" applyFill="1" applyBorder="1"/>
    <xf numFmtId="0" fontId="0" fillId="0" borderId="5" xfId="0" applyBorder="1" applyAlignment="1" applyProtection="1">
      <alignment horizontal="center"/>
      <protection locked="0"/>
    </xf>
    <xf numFmtId="14" fontId="3" fillId="0" borderId="0" xfId="0" applyNumberFormat="1" applyFont="1"/>
    <xf numFmtId="2" fontId="0" fillId="0" borderId="0" xfId="0" applyNumberFormat="1"/>
    <xf numFmtId="14" fontId="0" fillId="0" borderId="1" xfId="0" applyNumberFormat="1" applyBorder="1" applyAlignment="1" applyProtection="1">
      <alignment horizontal="center"/>
      <protection locked="0"/>
    </xf>
    <xf numFmtId="0" fontId="6" fillId="0" borderId="0" xfId="0" applyFont="1"/>
    <xf numFmtId="0" fontId="3" fillId="0" borderId="0" xfId="0" applyFont="1"/>
    <xf numFmtId="0" fontId="0" fillId="3" borderId="1" xfId="0" applyFill="1" applyBorder="1" applyAlignment="1">
      <alignment horizontal="center"/>
    </xf>
    <xf numFmtId="0" fontId="3" fillId="0" borderId="0" xfId="0" applyFont="1" applyAlignment="1">
      <alignment horizontal="center"/>
    </xf>
    <xf numFmtId="0" fontId="0" fillId="0" borderId="1" xfId="0" applyBorder="1" applyAlignment="1" applyProtection="1">
      <alignment horizontal="center"/>
      <protection locked="0"/>
    </xf>
    <xf numFmtId="1" fontId="0" fillId="2" borderId="1" xfId="0" applyNumberFormat="1" applyFill="1" applyBorder="1" applyAlignment="1">
      <alignment horizontal="center"/>
    </xf>
    <xf numFmtId="0" fontId="7" fillId="0" borderId="0" xfId="0" applyFont="1"/>
    <xf numFmtId="0" fontId="6" fillId="0" borderId="0" xfId="0" applyFont="1" applyAlignment="1">
      <alignment horizontal="right"/>
    </xf>
    <xf numFmtId="0" fontId="0" fillId="2" borderId="1" xfId="0" applyFill="1" applyBorder="1" applyAlignment="1">
      <alignment horizontal="center"/>
    </xf>
    <xf numFmtId="0" fontId="0" fillId="3" borderId="1" xfId="0" applyFill="1" applyBorder="1" applyAlignment="1" applyProtection="1">
      <alignment horizontal="center"/>
      <protection locked="0"/>
    </xf>
    <xf numFmtId="0" fontId="8" fillId="0" borderId="0" xfId="0" applyFont="1"/>
    <xf numFmtId="0" fontId="9" fillId="0" borderId="0" xfId="0" applyFont="1" applyAlignment="1">
      <alignment horizontal="right"/>
    </xf>
    <xf numFmtId="3" fontId="0" fillId="0" borderId="1" xfId="0" applyNumberFormat="1" applyBorder="1" applyAlignment="1" applyProtection="1">
      <alignment horizontal="center"/>
      <protection locked="0"/>
    </xf>
    <xf numFmtId="0" fontId="0" fillId="0" borderId="1" xfId="0" applyBorder="1" applyAlignment="1">
      <alignment horizontal="center"/>
    </xf>
    <xf numFmtId="0" fontId="0" fillId="0" borderId="6" xfId="0" applyBorder="1" applyAlignment="1">
      <alignment horizontal="center"/>
    </xf>
    <xf numFmtId="0" fontId="0" fillId="2" borderId="7" xfId="0" applyFill="1" applyBorder="1"/>
    <xf numFmtId="3" fontId="0" fillId="0" borderId="7" xfId="0" applyNumberFormat="1" applyBorder="1" applyAlignment="1" applyProtection="1">
      <alignment horizontal="center"/>
      <protection locked="0"/>
    </xf>
    <xf numFmtId="0" fontId="2" fillId="0" borderId="0" xfId="0" applyFont="1"/>
    <xf numFmtId="0" fontId="10" fillId="0" borderId="0" xfId="0" applyFont="1"/>
    <xf numFmtId="0" fontId="0" fillId="2" borderId="5" xfId="0" applyFill="1" applyBorder="1"/>
    <xf numFmtId="3" fontId="0" fillId="0" borderId="5" xfId="0" applyNumberFormat="1" applyBorder="1" applyAlignment="1" applyProtection="1">
      <alignment horizontal="center"/>
      <protection locked="0"/>
    </xf>
    <xf numFmtId="0" fontId="11" fillId="0" borderId="0" xfId="0" applyFont="1" applyAlignment="1">
      <alignment horizontal="left"/>
    </xf>
    <xf numFmtId="0" fontId="3" fillId="0" borderId="0" xfId="0" applyFont="1" applyAlignment="1">
      <alignment horizontal="right"/>
    </xf>
    <xf numFmtId="0" fontId="3" fillId="4" borderId="0" xfId="0" applyFont="1" applyFill="1"/>
    <xf numFmtId="0" fontId="13" fillId="0" borderId="0" xfId="0" applyFont="1"/>
    <xf numFmtId="0" fontId="14" fillId="0" borderId="0" xfId="0" applyFont="1"/>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12" fillId="0" borderId="0" xfId="0" applyFont="1" applyAlignment="1">
      <alignment vertical="top" wrapText="1"/>
    </xf>
    <xf numFmtId="0" fontId="1" fillId="0" borderId="0" xfId="0" applyFont="1" applyAlignment="1">
      <alignment vertical="top"/>
    </xf>
    <xf numFmtId="0" fontId="3" fillId="0" borderId="0" xfId="0" applyFont="1" applyAlignment="1">
      <alignment horizontal="center"/>
    </xf>
    <xf numFmtId="0" fontId="5" fillId="0" borderId="0" xfId="0" applyFont="1" applyAlignment="1">
      <alignment vertical="top" wrapTex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3" borderId="1" xfId="0" applyFill="1" applyBorder="1" applyAlignment="1">
      <alignment horizontal="center"/>
    </xf>
  </cellXfs>
  <cellStyles count="1">
    <cellStyle name="Normální"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2EB30-7F5D-42D8-AE2C-C7DF33CADACD}">
  <dimension ref="A1:P71"/>
  <sheetViews>
    <sheetView tabSelected="1" topLeftCell="A4" workbookViewId="0">
      <selection activeCell="E22" sqref="E22"/>
    </sheetView>
  </sheetViews>
  <sheetFormatPr defaultRowHeight="15" x14ac:dyDescent="0.25"/>
  <cols>
    <col min="2" max="2" width="43.42578125" customWidth="1"/>
    <col min="3" max="3" width="13.5703125" customWidth="1"/>
    <col min="4" max="4" width="12" customWidth="1"/>
    <col min="6" max="7" width="10.42578125" customWidth="1"/>
    <col min="8" max="8" width="9.7109375" customWidth="1"/>
    <col min="9" max="10" width="10.85546875" customWidth="1"/>
    <col min="11" max="11" width="16.7109375" customWidth="1"/>
  </cols>
  <sheetData>
    <row r="1" spans="1:16" x14ac:dyDescent="0.25">
      <c r="A1" s="25" t="s">
        <v>67</v>
      </c>
    </row>
    <row r="2" spans="1:16" ht="18.75" x14ac:dyDescent="0.3">
      <c r="B2" s="33" t="s">
        <v>66</v>
      </c>
    </row>
    <row r="3" spans="1:16" ht="17.25" x14ac:dyDescent="0.3">
      <c r="B3" s="32"/>
    </row>
    <row r="4" spans="1:16" ht="121.5" customHeight="1" x14ac:dyDescent="0.25">
      <c r="A4" s="1"/>
      <c r="B4" s="46" t="s">
        <v>0</v>
      </c>
      <c r="C4" s="46"/>
      <c r="D4" s="46"/>
      <c r="E4" s="46"/>
      <c r="F4" s="46"/>
      <c r="G4" s="46"/>
      <c r="H4" s="46"/>
      <c r="I4" s="46"/>
      <c r="J4" s="46"/>
      <c r="K4" s="46"/>
      <c r="L4" s="1"/>
      <c r="M4" s="1"/>
      <c r="N4" s="1"/>
      <c r="O4" s="1"/>
      <c r="P4" s="1"/>
    </row>
    <row r="5" spans="1:16" ht="99" customHeight="1" x14ac:dyDescent="0.25">
      <c r="A5" s="1"/>
      <c r="B5" s="46" t="s">
        <v>1</v>
      </c>
      <c r="C5" s="46"/>
      <c r="D5" s="46"/>
      <c r="E5" s="46"/>
      <c r="F5" s="46"/>
      <c r="G5" s="46"/>
      <c r="H5" s="46"/>
      <c r="I5" s="46"/>
      <c r="J5" s="46"/>
      <c r="K5" s="46"/>
      <c r="L5" s="1"/>
      <c r="M5" s="1"/>
      <c r="N5" s="1"/>
      <c r="O5" s="1"/>
      <c r="P5" s="1"/>
    </row>
    <row r="6" spans="1:16" ht="57.75" customHeight="1" x14ac:dyDescent="0.25">
      <c r="A6" s="1"/>
      <c r="B6" s="46" t="s">
        <v>2</v>
      </c>
      <c r="C6" s="46"/>
      <c r="D6" s="46"/>
      <c r="E6" s="46"/>
      <c r="F6" s="46"/>
      <c r="G6" s="46"/>
      <c r="H6" s="46"/>
      <c r="I6" s="46"/>
      <c r="J6" s="46"/>
      <c r="K6" s="46"/>
      <c r="L6" s="1"/>
      <c r="M6" s="1"/>
      <c r="N6" s="1"/>
      <c r="O6" s="1"/>
      <c r="P6" s="1"/>
    </row>
    <row r="7" spans="1:16" ht="82.5" customHeight="1" x14ac:dyDescent="0.25">
      <c r="A7" s="1"/>
      <c r="B7" s="46" t="s">
        <v>3</v>
      </c>
      <c r="C7" s="46"/>
      <c r="D7" s="46"/>
      <c r="E7" s="46"/>
      <c r="F7" s="46"/>
      <c r="G7" s="46"/>
      <c r="H7" s="46"/>
      <c r="I7" s="46"/>
      <c r="J7" s="46"/>
      <c r="K7" s="46"/>
      <c r="L7" s="1"/>
      <c r="M7" s="1"/>
      <c r="N7" s="1"/>
      <c r="O7" s="1"/>
      <c r="P7" s="1"/>
    </row>
    <row r="8" spans="1:16" x14ac:dyDescent="0.25">
      <c r="A8" s="1"/>
    </row>
    <row r="9" spans="1:16" x14ac:dyDescent="0.25">
      <c r="A9" s="1"/>
      <c r="B9" s="2" t="s">
        <v>4</v>
      </c>
    </row>
    <row r="10" spans="1:16" x14ac:dyDescent="0.25">
      <c r="A10" s="1"/>
      <c r="B10" s="2" t="s">
        <v>5</v>
      </c>
    </row>
    <row r="11" spans="1:16" x14ac:dyDescent="0.25">
      <c r="A11" s="1"/>
      <c r="B11" s="2" t="s">
        <v>6</v>
      </c>
    </row>
    <row r="12" spans="1:16" x14ac:dyDescent="0.25">
      <c r="A12" s="1"/>
    </row>
    <row r="13" spans="1:16" x14ac:dyDescent="0.25">
      <c r="A13" s="1"/>
      <c r="B13" s="3" t="s">
        <v>7</v>
      </c>
      <c r="C13" s="47"/>
      <c r="D13" s="48"/>
      <c r="E13" s="49"/>
    </row>
    <row r="14" spans="1:16" x14ac:dyDescent="0.25">
      <c r="A14" s="1"/>
      <c r="B14" s="3" t="s">
        <v>8</v>
      </c>
      <c r="C14" s="4"/>
      <c r="F14" s="5">
        <f ca="1">TODAY()</f>
        <v>45841</v>
      </c>
      <c r="I14" s="6"/>
    </row>
    <row r="15" spans="1:16" x14ac:dyDescent="0.25">
      <c r="A15" s="1"/>
      <c r="B15" s="3" t="s">
        <v>9</v>
      </c>
      <c r="C15" s="7"/>
      <c r="D15" s="8" t="s">
        <v>10</v>
      </c>
    </row>
    <row r="16" spans="1:16" x14ac:dyDescent="0.25">
      <c r="A16" s="1"/>
    </row>
    <row r="17" spans="1:11" x14ac:dyDescent="0.25">
      <c r="A17" s="1"/>
      <c r="F17" s="9"/>
      <c r="G17" s="9"/>
      <c r="H17" s="9"/>
      <c r="I17" s="9"/>
      <c r="J17" s="9"/>
      <c r="K17" s="9"/>
    </row>
    <row r="18" spans="1:11" x14ac:dyDescent="0.25">
      <c r="A18" s="1"/>
      <c r="C18" s="10" t="s">
        <v>11</v>
      </c>
      <c r="F18" s="9"/>
      <c r="G18" s="11" t="s">
        <v>12</v>
      </c>
      <c r="H18" s="11" t="s">
        <v>13</v>
      </c>
      <c r="I18" s="9"/>
      <c r="J18" s="9"/>
      <c r="K18" s="9"/>
    </row>
    <row r="19" spans="1:11" x14ac:dyDescent="0.25">
      <c r="A19" s="1"/>
      <c r="B19" s="3" t="s">
        <v>14</v>
      </c>
      <c r="C19" s="12"/>
      <c r="F19" s="9" t="s">
        <v>15</v>
      </c>
      <c r="G19" s="11"/>
      <c r="H19" s="11">
        <f ca="1">IF(OR(C21="v.o.s.",C21="k.s."),D27-1,IF(AND(C19="ano",C20&lt;=1095),D27-1,IF(D27&lt;0,D27+1,0.5*(D28+D29))))</f>
        <v>0</v>
      </c>
      <c r="I19" s="9"/>
      <c r="J19" s="9" t="s">
        <v>16</v>
      </c>
      <c r="K19" s="9"/>
    </row>
    <row r="20" spans="1:11" x14ac:dyDescent="0.25">
      <c r="A20" s="1"/>
      <c r="B20" s="3" t="s">
        <v>17</v>
      </c>
      <c r="C20" s="13">
        <f ca="1">F14-C15</f>
        <v>45841</v>
      </c>
      <c r="F20" s="9" t="s">
        <v>18</v>
      </c>
      <c r="G20" s="11"/>
      <c r="H20" s="11">
        <f ca="1">IF(OR(C21="jiná",C21="s.r.o.",C21="a.s."),D27-1,IF(AND(C19="ano",C20&lt;=1095),D27-1,IF(D27&lt;0,D27+1,(D27-D35-D30)*0.5)))</f>
        <v>0</v>
      </c>
      <c r="I20" s="9"/>
      <c r="J20" s="9" t="s">
        <v>16</v>
      </c>
      <c r="K20" s="9"/>
    </row>
    <row r="21" spans="1:11" x14ac:dyDescent="0.25">
      <c r="A21" s="1"/>
      <c r="B21" s="3" t="s">
        <v>19</v>
      </c>
      <c r="C21" s="12"/>
      <c r="F21" s="9" t="s">
        <v>20</v>
      </c>
      <c r="G21" s="11">
        <f>IF(C19="ano",0,IF(C27&lt;=0,100,C31/C27))</f>
        <v>100</v>
      </c>
      <c r="H21" s="11">
        <f>IF(C19="ano",0,IF(D27&lt;=0,100,D31/D27))</f>
        <v>100</v>
      </c>
      <c r="I21" s="9"/>
      <c r="J21" s="9" t="s">
        <v>21</v>
      </c>
      <c r="K21" s="9"/>
    </row>
    <row r="22" spans="1:11" x14ac:dyDescent="0.25">
      <c r="A22" s="1" t="s">
        <v>22</v>
      </c>
      <c r="B22" s="3" t="s">
        <v>23</v>
      </c>
      <c r="C22" s="12"/>
      <c r="F22" s="9" t="s">
        <v>24</v>
      </c>
      <c r="G22" s="11" t="str">
        <f>IF(C33&lt;=0,"100",IF(C19="ne",(C34+C33+C32)/C33,"100"))</f>
        <v>100</v>
      </c>
      <c r="H22" s="11" t="str">
        <f>IF(D33&lt;=0,"100",IF(C19="ne",(D34+D33+D32)/D33,"100"))</f>
        <v>100</v>
      </c>
      <c r="I22" s="9"/>
      <c r="J22" s="9" t="s">
        <v>25</v>
      </c>
      <c r="K22" s="9"/>
    </row>
    <row r="23" spans="1:11" x14ac:dyDescent="0.25">
      <c r="A23" s="1" t="s">
        <v>26</v>
      </c>
      <c r="B23" s="3" t="s">
        <v>27</v>
      </c>
      <c r="C23" s="12"/>
    </row>
    <row r="24" spans="1:11" x14ac:dyDescent="0.25">
      <c r="A24" s="1"/>
      <c r="F24" s="14" t="s">
        <v>28</v>
      </c>
    </row>
    <row r="25" spans="1:11" x14ac:dyDescent="0.25">
      <c r="A25" s="1"/>
      <c r="C25" s="50" t="s">
        <v>29</v>
      </c>
      <c r="D25" s="50"/>
      <c r="F25" s="2" t="s">
        <v>30</v>
      </c>
      <c r="G25" t="s">
        <v>31</v>
      </c>
    </row>
    <row r="26" spans="1:11" x14ac:dyDescent="0.25">
      <c r="A26" s="1"/>
      <c r="B26" s="15" t="s">
        <v>32</v>
      </c>
      <c r="C26" s="16">
        <f>D26-1</f>
        <v>2020</v>
      </c>
      <c r="D26" s="17">
        <v>2021</v>
      </c>
      <c r="F26" s="18" t="s">
        <v>33</v>
      </c>
      <c r="G26" t="s">
        <v>34</v>
      </c>
    </row>
    <row r="27" spans="1:11" x14ac:dyDescent="0.25">
      <c r="A27" s="19" t="s">
        <v>35</v>
      </c>
      <c r="B27" s="3" t="s">
        <v>36</v>
      </c>
      <c r="C27" s="20"/>
      <c r="D27" s="20"/>
    </row>
    <row r="28" spans="1:11" x14ac:dyDescent="0.25">
      <c r="A28" s="1"/>
      <c r="B28" s="3" t="s">
        <v>37</v>
      </c>
      <c r="C28" s="20"/>
      <c r="D28" s="20"/>
      <c r="F28" s="21" t="s">
        <v>15</v>
      </c>
      <c r="G28" s="21" t="s">
        <v>18</v>
      </c>
      <c r="H28" s="21" t="s">
        <v>38</v>
      </c>
      <c r="I28" s="21" t="s">
        <v>39</v>
      </c>
      <c r="J28" s="21" t="s">
        <v>40</v>
      </c>
      <c r="K28" s="22"/>
    </row>
    <row r="29" spans="1:11" x14ac:dyDescent="0.25">
      <c r="A29" s="1"/>
      <c r="B29" s="3" t="s">
        <v>41</v>
      </c>
      <c r="C29" s="20"/>
      <c r="D29" s="20"/>
      <c r="F29" s="21" t="str">
        <f ca="1">IF(G51="není v obtížích","ne","ano")</f>
        <v>ne</v>
      </c>
      <c r="G29" s="21" t="str">
        <f ca="1">IF(G52="není v obtížích","ne","ano")</f>
        <v>ne</v>
      </c>
      <c r="H29" s="21" t="str">
        <f>IF(G55="není v obtížích","ne","ano")</f>
        <v>ne</v>
      </c>
      <c r="I29" s="21" t="str">
        <f>IF(G56="není v obtížích","ne","ano")</f>
        <v>ne</v>
      </c>
      <c r="J29" s="21" t="str">
        <f>IF(G57="není v obtížích","ne","ano")</f>
        <v>ne</v>
      </c>
      <c r="K29" s="22"/>
    </row>
    <row r="30" spans="1:11" x14ac:dyDescent="0.25">
      <c r="A30" s="1"/>
      <c r="B30" s="3" t="s">
        <v>42</v>
      </c>
      <c r="C30" s="20"/>
      <c r="D30" s="20"/>
    </row>
    <row r="31" spans="1:11" ht="15.75" thickBot="1" x14ac:dyDescent="0.3">
      <c r="A31" s="1"/>
      <c r="B31" s="23" t="s">
        <v>43</v>
      </c>
      <c r="C31" s="24"/>
      <c r="D31" s="24"/>
      <c r="F31" s="25" t="s">
        <v>44</v>
      </c>
      <c r="G31" s="25"/>
      <c r="H31" s="25"/>
      <c r="I31" s="26" t="str">
        <f ca="1">IF(OR(H19&gt;D27,H20&gt;D27,AND(G21&gt;7.5,H21&gt;7.5,G22&lt;1,H22&lt;1),C22="ano",C23="ano"),"se jedná",IF(AND(C27="",H22&lt;1,H21&gt;7.5),"se jedná","se nejedná"))</f>
        <v>se nejedná</v>
      </c>
      <c r="J31" s="25" t="s">
        <v>45</v>
      </c>
      <c r="K31" s="25"/>
    </row>
    <row r="32" spans="1:11" x14ac:dyDescent="0.25">
      <c r="A32" s="19" t="s">
        <v>46</v>
      </c>
      <c r="B32" s="27" t="s">
        <v>47</v>
      </c>
      <c r="C32" s="28"/>
      <c r="D32" s="28"/>
    </row>
    <row r="33" spans="1:16" x14ac:dyDescent="0.25">
      <c r="A33" s="1"/>
      <c r="B33" s="3" t="s">
        <v>48</v>
      </c>
      <c r="C33" s="20"/>
      <c r="D33" s="20"/>
      <c r="F33" s="29" t="s">
        <v>49</v>
      </c>
      <c r="G33" s="9"/>
      <c r="H33" s="34"/>
      <c r="I33" s="35"/>
      <c r="J33" s="35"/>
      <c r="K33" s="35"/>
      <c r="L33" s="35"/>
      <c r="M33" s="35"/>
      <c r="N33" s="35"/>
      <c r="O33" s="35"/>
      <c r="P33" s="36"/>
    </row>
    <row r="34" spans="1:16" x14ac:dyDescent="0.25">
      <c r="A34" s="1"/>
      <c r="B34" s="3" t="s">
        <v>50</v>
      </c>
      <c r="C34" s="20"/>
      <c r="D34" s="20"/>
      <c r="H34" s="37"/>
      <c r="I34" s="38"/>
      <c r="J34" s="38"/>
      <c r="K34" s="38"/>
      <c r="L34" s="38"/>
      <c r="M34" s="38"/>
      <c r="N34" s="38"/>
      <c r="O34" s="38"/>
      <c r="P34" s="39"/>
    </row>
    <row r="35" spans="1:16" x14ac:dyDescent="0.25">
      <c r="A35" s="1"/>
      <c r="B35" s="3" t="s">
        <v>51</v>
      </c>
      <c r="C35" s="20"/>
      <c r="D35" s="20"/>
      <c r="H35" s="40"/>
      <c r="I35" s="41"/>
      <c r="J35" s="41"/>
      <c r="K35" s="41"/>
      <c r="L35" s="41"/>
      <c r="M35" s="41"/>
      <c r="N35" s="41"/>
      <c r="O35" s="41"/>
      <c r="P35" s="42"/>
    </row>
    <row r="36" spans="1:16" x14ac:dyDescent="0.25">
      <c r="A36" s="1"/>
    </row>
    <row r="37" spans="1:16" ht="97.5" customHeight="1" x14ac:dyDescent="0.25">
      <c r="A37" s="1"/>
      <c r="B37" s="43" t="s">
        <v>52</v>
      </c>
      <c r="C37" s="44"/>
      <c r="D37" s="44"/>
      <c r="E37" s="44"/>
      <c r="F37" s="44"/>
      <c r="G37" s="44"/>
      <c r="H37" s="44"/>
      <c r="I37" s="44"/>
      <c r="J37" s="1"/>
      <c r="K37" s="1"/>
      <c r="L37" s="1"/>
      <c r="M37" s="1"/>
      <c r="N37" s="1"/>
      <c r="O37" s="1"/>
      <c r="P37" s="1"/>
    </row>
    <row r="38" spans="1:16" x14ac:dyDescent="0.25">
      <c r="A38" s="1"/>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30"/>
      <c r="G40" s="9"/>
      <c r="H40" s="9"/>
      <c r="I40" s="9"/>
      <c r="J40" s="9"/>
      <c r="K40" s="9"/>
      <c r="L40" s="9"/>
      <c r="M40" s="9"/>
      <c r="N40" s="9"/>
      <c r="O40" s="9"/>
      <c r="P40" s="9"/>
    </row>
    <row r="41" spans="1:16" x14ac:dyDescent="0.25">
      <c r="A41" s="9"/>
      <c r="B41" s="9"/>
      <c r="C41" s="9"/>
      <c r="D41" s="9"/>
      <c r="E41" s="9"/>
      <c r="F41" s="30"/>
      <c r="G41" s="9"/>
      <c r="H41" s="9"/>
      <c r="I41" s="9"/>
      <c r="J41" s="9"/>
      <c r="K41" s="9"/>
      <c r="L41" s="9"/>
      <c r="M41" s="9"/>
      <c r="N41" s="9"/>
      <c r="O41" s="9"/>
      <c r="P41" s="9"/>
    </row>
    <row r="42" spans="1:16" x14ac:dyDescent="0.25">
      <c r="A42" s="9"/>
      <c r="B42" s="9"/>
      <c r="C42" s="9"/>
      <c r="D42" s="9"/>
      <c r="E42" s="9"/>
      <c r="F42" s="30"/>
      <c r="G42" s="9"/>
      <c r="H42" s="9"/>
      <c r="I42" s="9"/>
      <c r="J42" s="9"/>
      <c r="K42" s="9"/>
      <c r="L42" s="9"/>
      <c r="M42" s="9"/>
      <c r="N42" s="9"/>
      <c r="O42" s="9"/>
      <c r="P42" s="9"/>
    </row>
    <row r="43" spans="1:16" x14ac:dyDescent="0.25">
      <c r="A43" s="9"/>
      <c r="B43" s="9"/>
      <c r="C43" s="9"/>
      <c r="D43" s="9"/>
      <c r="E43" s="9"/>
      <c r="F43" s="30"/>
      <c r="G43" s="9"/>
      <c r="H43" s="9"/>
      <c r="I43" s="9"/>
      <c r="J43" s="9"/>
      <c r="K43" s="9"/>
      <c r="L43" s="9"/>
      <c r="M43" s="9"/>
      <c r="N43" s="9"/>
      <c r="O43" s="9"/>
      <c r="P43" s="9"/>
    </row>
    <row r="44" spans="1:16" x14ac:dyDescent="0.25">
      <c r="A44" s="30" t="s">
        <v>53</v>
      </c>
      <c r="B44" s="30" t="s">
        <v>54</v>
      </c>
      <c r="C44" s="30"/>
      <c r="D44" s="30"/>
      <c r="E44" s="30"/>
      <c r="F44" s="30"/>
      <c r="G44" s="9"/>
      <c r="H44" s="9"/>
      <c r="I44" s="9"/>
      <c r="J44" s="9"/>
      <c r="K44" s="9"/>
      <c r="L44" s="9"/>
      <c r="M44" s="9"/>
      <c r="N44" s="9"/>
      <c r="O44" s="9"/>
      <c r="P44" s="9"/>
    </row>
    <row r="45" spans="1:16" x14ac:dyDescent="0.25">
      <c r="A45" s="30" t="s">
        <v>55</v>
      </c>
      <c r="B45" s="30" t="s">
        <v>56</v>
      </c>
      <c r="C45" s="30" t="s">
        <v>57</v>
      </c>
      <c r="D45" s="30" t="s">
        <v>58</v>
      </c>
      <c r="E45" s="30" t="s">
        <v>59</v>
      </c>
      <c r="F45" s="30"/>
      <c r="G45" s="9"/>
      <c r="H45" s="9"/>
      <c r="I45" s="9"/>
      <c r="J45" s="9"/>
      <c r="K45" s="9"/>
      <c r="L45" s="9"/>
      <c r="M45" s="9"/>
      <c r="N45" s="9"/>
      <c r="O45" s="9"/>
      <c r="P45" s="9"/>
    </row>
    <row r="46" spans="1:16" x14ac:dyDescent="0.25">
      <c r="A46" s="30">
        <v>2018</v>
      </c>
      <c r="B46" s="30">
        <v>2019</v>
      </c>
      <c r="C46" s="30">
        <v>2020</v>
      </c>
      <c r="D46" s="30">
        <v>2021</v>
      </c>
      <c r="E46" s="30"/>
      <c r="F46" s="30"/>
      <c r="G46" s="9"/>
      <c r="H46" s="9"/>
      <c r="I46" s="9"/>
      <c r="J46" s="9"/>
      <c r="K46" s="9"/>
      <c r="L46" s="9"/>
      <c r="M46" s="9"/>
      <c r="N46" s="9"/>
      <c r="O46" s="9"/>
      <c r="P46" s="9"/>
    </row>
    <row r="47" spans="1:16" x14ac:dyDescent="0.25">
      <c r="A47" s="9"/>
      <c r="B47" s="9"/>
      <c r="C47" s="9"/>
      <c r="D47" s="9"/>
      <c r="E47" s="30"/>
      <c r="F47" s="30"/>
      <c r="G47" s="9"/>
      <c r="H47" s="9"/>
      <c r="I47" s="9"/>
      <c r="J47" s="9"/>
      <c r="K47" s="9"/>
      <c r="L47" s="9"/>
      <c r="M47" s="9"/>
      <c r="N47" s="9"/>
      <c r="O47" s="9"/>
      <c r="P47" s="9"/>
    </row>
    <row r="48" spans="1:16" x14ac:dyDescent="0.25">
      <c r="A48" s="9"/>
      <c r="B48" s="9"/>
      <c r="C48" s="9"/>
      <c r="D48" s="9"/>
      <c r="E48" s="30"/>
      <c r="F48" s="30"/>
      <c r="G48" s="9"/>
      <c r="H48" s="9"/>
      <c r="I48" s="9"/>
      <c r="J48" s="9"/>
      <c r="K48" s="9"/>
      <c r="L48" s="9"/>
      <c r="M48" s="9"/>
      <c r="N48" s="9"/>
      <c r="O48" s="9"/>
      <c r="P48" s="9"/>
    </row>
    <row r="49" spans="1:16" x14ac:dyDescent="0.25">
      <c r="A49" s="9"/>
      <c r="B49" s="9"/>
      <c r="C49" s="9"/>
      <c r="D49" s="9"/>
      <c r="E49" s="30"/>
      <c r="F49" s="30"/>
      <c r="G49" s="9"/>
      <c r="H49" s="9"/>
      <c r="I49" s="9"/>
      <c r="J49" s="9"/>
      <c r="K49" s="9"/>
      <c r="L49" s="9"/>
      <c r="M49" s="9"/>
      <c r="N49" s="9"/>
      <c r="O49" s="9"/>
      <c r="P49" s="9"/>
    </row>
    <row r="50" spans="1:16" x14ac:dyDescent="0.25">
      <c r="A50" s="9"/>
      <c r="B50" s="9"/>
      <c r="C50" s="9"/>
      <c r="D50" s="9"/>
      <c r="E50" s="30"/>
      <c r="F50" s="9"/>
      <c r="G50" s="9"/>
      <c r="H50" s="9"/>
      <c r="I50" s="9"/>
      <c r="J50" s="9"/>
      <c r="K50" s="9"/>
      <c r="L50" s="9"/>
      <c r="M50" s="9"/>
      <c r="N50" s="9"/>
      <c r="O50" s="9"/>
      <c r="P50" s="9"/>
    </row>
    <row r="51" spans="1:16" x14ac:dyDescent="0.25">
      <c r="A51" s="9"/>
      <c r="B51" s="9"/>
      <c r="C51" s="9"/>
      <c r="D51" s="9"/>
      <c r="E51" s="30"/>
      <c r="F51" s="9" t="s">
        <v>15</v>
      </c>
      <c r="G51" s="9" t="str">
        <f ca="1">IF(AND(OR(C21=A45,C21=B45,C21=E45),OR(C19="ne",AND(C19="ano",C20&gt;1095))),IF(D27&lt;0,"je v obtížích",IF(0.5*(D28+D29)&gt;D27,"je v obtížích","není v obtížích")),"není v obtížích")</f>
        <v>není v obtížích</v>
      </c>
      <c r="H51" s="9"/>
      <c r="I51" s="9"/>
      <c r="J51" s="9"/>
      <c r="K51" s="9" t="s">
        <v>60</v>
      </c>
      <c r="L51" s="9"/>
      <c r="M51" s="9"/>
      <c r="N51" s="9"/>
      <c r="O51" s="31"/>
      <c r="P51" s="9"/>
    </row>
    <row r="52" spans="1:16" x14ac:dyDescent="0.25">
      <c r="A52" s="9"/>
      <c r="B52" s="9"/>
      <c r="C52" s="9"/>
      <c r="D52" s="9"/>
      <c r="E52" s="30"/>
      <c r="F52" s="9" t="s">
        <v>18</v>
      </c>
      <c r="G52" s="9" t="str">
        <f ca="1">IF(AND(OR(C21=C45,C21=D45),OR(C19="ne",AND(C19="ano",C20&gt;1095))),IF(D27&lt;0,"je v obtížích",IF((D27-D35-D30)*0.5&gt;D27,"je v obtížích","není v obtížích")),"není v obtížích")</f>
        <v>není v obtížích</v>
      </c>
      <c r="H52" s="9"/>
      <c r="I52" s="9"/>
      <c r="J52" s="9"/>
      <c r="K52" s="9" t="s">
        <v>61</v>
      </c>
      <c r="L52" s="9"/>
      <c r="M52" s="9"/>
      <c r="N52" s="9"/>
      <c r="O52" s="9"/>
      <c r="P52" s="9"/>
    </row>
    <row r="53" spans="1:16" x14ac:dyDescent="0.25">
      <c r="A53" s="9"/>
      <c r="B53" s="9"/>
      <c r="C53" s="9"/>
      <c r="D53" s="9"/>
      <c r="E53" s="30"/>
      <c r="F53" s="9" t="s">
        <v>20</v>
      </c>
      <c r="G53" s="9" t="str">
        <f>IF(C19="ne",IF(C27&lt;=0,"je v obtížích",IF(C31/C27&gt;7.5,"je v obtížích","není v obtížích")),"není v obtížích")</f>
        <v>není v obtížích</v>
      </c>
      <c r="H53" s="9" t="str">
        <f>IF(C19="ne",IF(D27&lt;=0,"je v obtížích",IF(D31/D27&gt;7.5,"je v obtížích","není v obtížích")),"není v obtížích")</f>
        <v>není v obtížích</v>
      </c>
      <c r="I53" s="9" t="str">
        <f>IF(AND(G53="je v obtížích",H53="je v obtížích"),"je v obtížích","není v obtížích")</f>
        <v>není v obtížích</v>
      </c>
      <c r="J53" s="9"/>
      <c r="K53" s="9" t="s">
        <v>62</v>
      </c>
      <c r="L53" s="9"/>
      <c r="M53" s="9"/>
      <c r="N53" s="9"/>
      <c r="O53" s="9"/>
      <c r="P53" s="9"/>
    </row>
    <row r="54" spans="1:16" x14ac:dyDescent="0.25">
      <c r="A54" s="9"/>
      <c r="B54" s="9"/>
      <c r="C54" s="9"/>
      <c r="D54" s="9"/>
      <c r="E54" s="30"/>
      <c r="F54" s="9" t="s">
        <v>24</v>
      </c>
      <c r="G54" s="9" t="str">
        <f>IF(C19="ne",IF(C33&lt;=0,"není v obtížích",IF((C34+C33+C32)/C33&lt;1,"je v obtížích","není v obtížích")),"není v obtížích")</f>
        <v>není v obtížích</v>
      </c>
      <c r="H54" s="9" t="str">
        <f>IF(C19="ne",IF(D33&lt;=0,"není v obtížích",IF((D34+D33+D32)/D33&lt;1,"je v obtížích","není v obtížích")),"není v obtížích")</f>
        <v>není v obtížích</v>
      </c>
      <c r="I54" s="9" t="str">
        <f>IF(AND(G54="je v obtížích",H54="je v obtížích"),"je v obtížích",IF(AND(C27="",H54="je v obtížích"),"je v obtížích","není v obtížích"))</f>
        <v>není v obtížích</v>
      </c>
      <c r="J54" s="9"/>
      <c r="K54" s="9" t="s">
        <v>63</v>
      </c>
      <c r="L54" s="9"/>
      <c r="M54" s="9"/>
      <c r="N54" s="9"/>
      <c r="O54" s="9"/>
      <c r="P54" s="9"/>
    </row>
    <row r="55" spans="1:16" x14ac:dyDescent="0.25">
      <c r="A55" s="9"/>
      <c r="B55" s="9"/>
      <c r="C55" s="9"/>
      <c r="D55" s="9"/>
      <c r="E55" s="30"/>
      <c r="F55" s="9" t="s">
        <v>38</v>
      </c>
      <c r="G55" s="9" t="str">
        <f>IF(C22="ano","je v obtížích","není v obtížích")</f>
        <v>není v obtížích</v>
      </c>
      <c r="H55" s="9"/>
      <c r="I55" s="9"/>
      <c r="J55" s="9"/>
      <c r="K55" s="9" t="s">
        <v>64</v>
      </c>
      <c r="L55" s="9"/>
      <c r="M55" s="9"/>
      <c r="N55" s="9"/>
      <c r="O55" s="9"/>
      <c r="P55" s="9"/>
    </row>
    <row r="56" spans="1:16" x14ac:dyDescent="0.25">
      <c r="A56" s="9"/>
      <c r="B56" s="9"/>
      <c r="C56" s="9"/>
      <c r="D56" s="9"/>
      <c r="E56" s="30"/>
      <c r="F56" s="9" t="s">
        <v>39</v>
      </c>
      <c r="G56" s="9" t="str">
        <f>IF(C23="ano","je v obtížích","není v obtížích")</f>
        <v>není v obtížích</v>
      </c>
      <c r="H56" s="9"/>
      <c r="I56" s="9"/>
      <c r="J56" s="9"/>
      <c r="K56" s="9" t="s">
        <v>65</v>
      </c>
      <c r="L56" s="9"/>
      <c r="M56" s="9"/>
      <c r="N56" s="9"/>
      <c r="O56" s="9"/>
      <c r="P56" s="9"/>
    </row>
    <row r="57" spans="1:16" x14ac:dyDescent="0.25">
      <c r="A57" s="9"/>
      <c r="B57" s="9"/>
      <c r="C57" s="9"/>
      <c r="D57" s="9"/>
      <c r="E57" s="9"/>
      <c r="F57" s="9" t="s">
        <v>40</v>
      </c>
      <c r="G57" s="9" t="str">
        <f>IF(AND(I53="je v obtížích",I54="je v obtížích"),"je v obtížích","není v obtížích")</f>
        <v>není v obtížích</v>
      </c>
      <c r="H57" s="9"/>
      <c r="I57" s="9"/>
      <c r="J57" s="9"/>
      <c r="K57" s="9"/>
      <c r="L57" s="9"/>
      <c r="M57" s="9"/>
      <c r="N57" s="9"/>
      <c r="O57" s="9"/>
      <c r="P57" s="9"/>
    </row>
    <row r="58" spans="1:16" x14ac:dyDescent="0.25">
      <c r="A58" s="9"/>
      <c r="B58" s="9"/>
      <c r="C58" s="9"/>
      <c r="D58" s="9"/>
      <c r="E58" s="9"/>
      <c r="F58" s="45" t="str">
        <f ca="1">IF(AND(G51="není v obtížích",G52="není v obtížích",G55="není v obtížích",G56="není v obtížích",G57="není v obtížích"),"není v obtížích","je v obtížích")</f>
        <v>není v obtížích</v>
      </c>
      <c r="G58" s="45"/>
      <c r="H58" s="45"/>
      <c r="I58" s="45"/>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1"/>
    </row>
    <row r="64" spans="1:16"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sheetData>
  <mergeCells count="9">
    <mergeCell ref="H33:P35"/>
    <mergeCell ref="B37:I37"/>
    <mergeCell ref="F58:I58"/>
    <mergeCell ref="B4:K4"/>
    <mergeCell ref="B5:K5"/>
    <mergeCell ref="B6:K6"/>
    <mergeCell ref="B7:K7"/>
    <mergeCell ref="C13:E13"/>
    <mergeCell ref="C25:D25"/>
  </mergeCells>
  <conditionalFormatting sqref="F29:K29">
    <cfRule type="cellIs" dxfId="1" priority="1" operator="equal">
      <formula>"ano"</formula>
    </cfRule>
    <cfRule type="cellIs" dxfId="0" priority="2" operator="equal">
      <formula>"ne"</formula>
    </cfRule>
  </conditionalFormatting>
  <dataValidations count="3">
    <dataValidation type="list" allowBlank="1" showInputMessage="1" showErrorMessage="1" promptTitle="Vyberte" prompt="ze seznamu" sqref="C21" xr:uid="{76F3F1B2-291A-4C02-9654-8149797B5AD3}">
      <formula1>$A$45:$E$45</formula1>
    </dataValidation>
    <dataValidation type="list" allowBlank="1" showInputMessage="1" showErrorMessage="1" promptTitle="Vyberte" prompt="ze seznamu" sqref="C19 C22:C23" xr:uid="{10005860-DC21-4052-9A92-5E7A34F2C133}">
      <formula1>$A$44:$B$44</formula1>
    </dataValidation>
    <dataValidation type="list" allowBlank="1" showInputMessage="1" showErrorMessage="1" promptTitle="Vyberte" prompt="ze seznamu" sqref="D26" xr:uid="{52F05670-2E52-4BB0-AF5E-889FC9088013}">
      <formula1>$A$46:$D$46</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Oravská Alexandra</dc:creator>
  <cp:lastModifiedBy>Kristina Kosánová</cp:lastModifiedBy>
  <dcterms:created xsi:type="dcterms:W3CDTF">2024-11-18T12:41:15Z</dcterms:created>
  <dcterms:modified xsi:type="dcterms:W3CDTF">2025-07-03T05:41:20Z</dcterms:modified>
</cp:coreProperties>
</file>